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E99" i="1" l="1"/>
  <c r="E97" i="1"/>
  <c r="E93" i="1"/>
  <c r="E89" i="1"/>
  <c r="E62" i="1"/>
  <c r="H20" i="1" l="1"/>
  <c r="H21" i="1"/>
  <c r="H39" i="1"/>
  <c r="H19" i="1"/>
  <c r="H31" i="1"/>
  <c r="H28" i="1" l="1"/>
  <c r="H48" i="1" l="1"/>
  <c r="H16" i="1" l="1"/>
  <c r="H27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<sst xmlns="http://schemas.openxmlformats.org/spreadsheetml/2006/main" count="211" uniqueCount="120">
  <si>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</si>
  <si>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</si>
  <si>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</si>
  <si>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</si>
  <si>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</si>
  <si>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</si>
  <si>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</si>
  <si>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</si>
  <si>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</si>
  <si>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</si>
  <si>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</si>
  <si>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</si>
  <si>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</si>
  <si>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</si>
  <si>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</si>
  <si>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</si>
  <si>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</si>
  <si>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</si>
  <si>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</si>
  <si>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</si>
  <si>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</si>
  <si>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</si>
  <si>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</si>
  <si>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</si>
  <si>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</si>
  <si>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Dana:30.09.2019.</t>
  </si>
  <si>
    <t>Primljena i neutrošena participacija od 30.09.2019.</t>
  </si>
  <si>
    <t>426711</t>
  </si>
  <si>
    <t>Euromedicina</t>
  </si>
  <si>
    <t>Materijali za medic.testove</t>
  </si>
  <si>
    <t>19002041-2257</t>
  </si>
  <si>
    <t>426721</t>
  </si>
  <si>
    <t>Labteh</t>
  </si>
  <si>
    <t>Materijali za laborat.</t>
  </si>
  <si>
    <t>19KFAK02192</t>
  </si>
  <si>
    <t>Lavija</t>
  </si>
  <si>
    <t>1444/2019</t>
  </si>
  <si>
    <t>1446/2019</t>
  </si>
  <si>
    <t>1447/2019</t>
  </si>
  <si>
    <t>Vicor</t>
  </si>
  <si>
    <t>R19-08986</t>
  </si>
  <si>
    <t>R19-08985</t>
  </si>
  <si>
    <t>UKUPNO SANITETSKI MATERIJAL</t>
  </si>
  <si>
    <t>421511</t>
  </si>
  <si>
    <t>Dunav osiguranje</t>
  </si>
  <si>
    <t>Osiguranje zgrada</t>
  </si>
  <si>
    <t>001-1147-010285866-000</t>
  </si>
  <si>
    <t>421513</t>
  </si>
  <si>
    <t>Osiguranje opreme</t>
  </si>
  <si>
    <t>001-1147-010285870-000</t>
  </si>
  <si>
    <t>001-1147-010285844-000</t>
  </si>
  <si>
    <t>001-1147-010285855-000</t>
  </si>
  <si>
    <t>421512</t>
  </si>
  <si>
    <t>Osiguranje vozila</t>
  </si>
  <si>
    <t>51-1147-4005819</t>
  </si>
  <si>
    <t>421521</t>
  </si>
  <si>
    <t>Generali Osiguranje Srbija</t>
  </si>
  <si>
    <t>Osiguranje zaposlenih</t>
  </si>
  <si>
    <t>N-3043/2019</t>
  </si>
  <si>
    <t>425291</t>
  </si>
  <si>
    <t>Autocentar Markovic</t>
  </si>
  <si>
    <t>Popravke vozila</t>
  </si>
  <si>
    <t>145/19</t>
  </si>
  <si>
    <t>425117</t>
  </si>
  <si>
    <t>AVS elektronic</t>
  </si>
  <si>
    <t>Elektromaterijal</t>
  </si>
  <si>
    <t>0151/19</t>
  </si>
  <si>
    <t>426111</t>
  </si>
  <si>
    <t>Kancelarijski mat.</t>
  </si>
  <si>
    <t>1384/2019</t>
  </si>
  <si>
    <t>426791</t>
  </si>
  <si>
    <t>Ostali lab.i medic.materijal</t>
  </si>
  <si>
    <t>421411</t>
  </si>
  <si>
    <t>mt:s Telekom Srbija</t>
  </si>
  <si>
    <t>Telefon</t>
  </si>
  <si>
    <t>55-215-012-1083277</t>
  </si>
  <si>
    <t>Print</t>
  </si>
  <si>
    <t>3833/19</t>
  </si>
  <si>
    <t>3832/19</t>
  </si>
  <si>
    <t>3858/19</t>
  </si>
  <si>
    <t>3859/19</t>
  </si>
  <si>
    <t>3860/19</t>
  </si>
  <si>
    <t>3861/19</t>
  </si>
  <si>
    <t>425222</t>
  </si>
  <si>
    <t>Racunarska oprema</t>
  </si>
  <si>
    <t>269/19</t>
  </si>
  <si>
    <t>272/19</t>
  </si>
  <si>
    <t>3868/19</t>
  </si>
  <si>
    <t>421412</t>
  </si>
  <si>
    <t>SBB</t>
  </si>
  <si>
    <t>Internet</t>
  </si>
  <si>
    <t>901205987201908</t>
  </si>
  <si>
    <t>103012731201908</t>
  </si>
  <si>
    <t>196010620201908</t>
  </si>
  <si>
    <t>426491</t>
  </si>
  <si>
    <t>Sektor</t>
  </si>
  <si>
    <t>Autodelovi</t>
  </si>
  <si>
    <t>19-RN001001440</t>
  </si>
  <si>
    <t>425112</t>
  </si>
  <si>
    <t>Staklopan</t>
  </si>
  <si>
    <t>Stolarski materijal</t>
  </si>
  <si>
    <t>120/19</t>
  </si>
  <si>
    <t>137/19</t>
  </si>
  <si>
    <t>UKUPNO MATERIJALNI TROŠKOVI</t>
  </si>
  <si>
    <t>421225</t>
  </si>
  <si>
    <t>Toplifikacija</t>
  </si>
  <si>
    <t>Centralno grejanje</t>
  </si>
  <si>
    <t>3327-32-1374-0819</t>
  </si>
  <si>
    <t>3326-31-1374-0819</t>
  </si>
  <si>
    <t>TE-KO Kostolac</t>
  </si>
  <si>
    <t>501-26988/2019</t>
  </si>
  <si>
    <t>UKUPNO ENERGENTI</t>
  </si>
  <si>
    <t>Uplata dobavljaču Phoenix Pharma-lek-455694</t>
  </si>
  <si>
    <t>Uplata dobavljaču Phoenix Pharma-lek-472984</t>
  </si>
  <si>
    <t>Uplata dobavljaču EcoTrade-lek-A-90173</t>
  </si>
  <si>
    <t>UKUPNO LEKOVI</t>
  </si>
  <si>
    <t>OD 06.09.2019</t>
  </si>
  <si>
    <t>Uplata dobavljaču Phoenix Pharma-oktreotid-456328</t>
  </si>
  <si>
    <t>UKUPNO OKTREOTID</t>
  </si>
  <si>
    <t>Dana 30.09.2019.godine Dom zdravlja Požarevac 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</si>
</sst>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9" fontId="6" fillId="0" borderId="1" xfId="1" applyNumberFormat="1" applyBorder="1"/>
    <xf numFmtId="0" fontId="6" fillId="0" borderId="1" xfId="1" applyBorder="1"/>
    <xf numFmtId="4" fontId="7" fillId="0" borderId="1" xfId="1" applyNumberFormat="1" applyFont="1" applyBorder="1" applyAlignment="1">
      <alignment horizontal="left"/>
    </xf>
    <xf numFmtId="4" fontId="6" fillId="0" borderId="1" xfId="1" applyNumberFormat="1" applyBorder="1"/>
    <xf numFmtId="49" fontId="6" fillId="5" borderId="1" xfId="1" applyNumberFormat="1" applyFill="1" applyBorder="1"/>
    <xf numFmtId="0" fontId="6" fillId="5" borderId="1" xfId="1" applyFill="1" applyBorder="1"/>
    <xf numFmtId="4" fontId="8" fillId="5" borderId="1" xfId="1" applyNumberFormat="1" applyFont="1" applyFill="1" applyBorder="1" applyAlignment="1">
      <alignment horizontal="center"/>
    </xf>
    <xf numFmtId="4" fontId="8" fillId="5" borderId="1" xfId="1" applyNumberFormat="1" applyFont="1" applyFill="1" applyBorder="1"/>
    <xf numFmtId="49" fontId="6" fillId="0" borderId="1" xfId="1" applyNumberFormat="1" applyFill="1" applyBorder="1"/>
    <xf numFmtId="4" fontId="6" fillId="0" borderId="1" xfId="1" applyNumberFormat="1" applyBorder="1" applyAlignment="1">
      <alignment horizontal="left"/>
    </xf>
    <xf numFmtId="4" fontId="6" fillId="5" borderId="1" xfId="1" applyNumberFormat="1" applyFill="1" applyBorder="1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9"/>
  <sheetViews>
    <sheetView tabSelected="1" zoomScaleNormal="100" workbookViewId="0">
      <selection activeCell="H25" sqref="H25"/>
    </sheetView>
  </sheetViews>
  <sheetFormatPr defaultRowHeight="15" x14ac:dyDescent="0.25"/>
  <cols>
    <col min="1" max="1" width="6.7109375" customWidth="1"/>
    <col min="2" max="2" width="23.42578125" customWidth="1"/>
    <col min="3" max="3" width="26" customWidth="1"/>
    <col min="4" max="4" width="29.28515625" customWidth="1"/>
    <col min="5" max="5" width="20" customWidth="1"/>
    <col min="6" max="6" width="18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C8" s="49" t="s">
        <v>25</v>
      </c>
      <c r="D8" s="49"/>
      <c r="E8" s="49"/>
      <c r="F8" s="49"/>
      <c r="G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35" t="s">
        <v>20</v>
      </c>
      <c r="C12" s="35"/>
      <c r="D12" s="35"/>
      <c r="E12" s="35"/>
      <c r="F12" s="35"/>
      <c r="G12" s="14">
        <v>43738</v>
      </c>
      <c r="H12" s="23">
        <v>8503215.8499999996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14">
        <v>43738</v>
      </c>
      <c r="H13" s="3">
        <f>H14+H25-H32-H42</f>
        <v>11471933.479999999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43738</v>
      </c>
      <c r="H14" s="4">
        <f>H15+H16+H17+H18+H19+H20+H21+H22+H23+H24</f>
        <v>11755910.059999999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</f>
        <v>2738327.7499999995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254940.4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544735.84</v>
      </c>
      <c r="I18" s="11"/>
      <c r="J18" s="11"/>
    </row>
    <row r="19" spans="2:13" x14ac:dyDescent="0.25">
      <c r="B19" s="35" t="s">
        <v>2</v>
      </c>
      <c r="C19" s="35"/>
      <c r="D19" s="35"/>
      <c r="E19" s="35"/>
      <c r="F19" s="35"/>
      <c r="G19" s="12"/>
      <c r="H19" s="10">
        <f>480802.02+1186875+1186875-1014200.1-1280397.15+1186875-44609.88-223130.9-471162.62+1186875+1559.88-300499.2-213136.6+2373750-128640-297341.92-390480.6-357319.8-782466.95+2373750</f>
        <v>4473976.1800000006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484175.45</f>
        <v>484175.45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-4696.65-203153.74+1063250-38400-4697-24286.47-1332546.01+17294.59-1174-6000+1063250-27223.06</f>
        <v>1874577.2499999995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5" t="s">
        <v>26</v>
      </c>
      <c r="C24" s="35"/>
      <c r="D24" s="35"/>
      <c r="E24" s="35"/>
      <c r="F24" s="35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+8750+6900+10950+4750+6800+8250+6600+10300+7550+7800+10650+7200+11000+4050+9650+9250+7250+2850+16450+11450+2900+11450+7050+1500+4150</f>
        <v>1385177.19</v>
      </c>
      <c r="I24" s="11"/>
      <c r="J24" s="11"/>
      <c r="K24" s="8"/>
      <c r="L24" s="8"/>
    </row>
    <row r="25" spans="2:13" x14ac:dyDescent="0.25">
      <c r="B25" s="42" t="s">
        <v>24</v>
      </c>
      <c r="C25" s="42"/>
      <c r="D25" s="42"/>
      <c r="E25" s="42"/>
      <c r="F25" s="42"/>
      <c r="G25" s="16">
        <v>43738</v>
      </c>
      <c r="H25" s="4">
        <f>H26+H27+H28+H29+H30+H31</f>
        <v>2008828.4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113000+113000-113349.78+113000-117830.83+113000-124074.89+113000-117341.72+113000-96653.49+0.5+113000-76088.11+113000-99241.44+113000-70377.56</f>
        <v>202042.68</v>
      </c>
      <c r="I27" s="11"/>
      <c r="J27" s="11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12665.19+179666.67+179666.66+179666.67-130110.8-160000+179666.66-42081.6-130110.8-7474.26+179666.67-73480+359333.33+179666.67-17052+179666.66+179666.67-60000+179666.67</f>
        <v>1368689.06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222027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f>29388+4553-11897.34-20000+50705-9551+5588+7347+33941+11900+10141+64053+21317+5650+2794+10141</f>
        <v>216069.66</v>
      </c>
      <c r="I31" s="11"/>
      <c r="J31" s="11"/>
    </row>
    <row r="32" spans="2:13" x14ac:dyDescent="0.25">
      <c r="B32" s="46" t="s">
        <v>16</v>
      </c>
      <c r="C32" s="46"/>
      <c r="D32" s="46"/>
      <c r="E32" s="46"/>
      <c r="F32" s="46"/>
      <c r="G32" s="17">
        <v>43738</v>
      </c>
      <c r="H32" s="5">
        <f>SUM(H33:H41)</f>
        <v>2292804.9800000004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10">
        <v>0</v>
      </c>
      <c r="I34" s="11"/>
      <c r="J34" s="11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254940.4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544735.84</v>
      </c>
      <c r="I36" s="11"/>
      <c r="J36" s="11"/>
    </row>
    <row r="37" spans="2:12" x14ac:dyDescent="0.25">
      <c r="B37" s="35" t="s">
        <v>2</v>
      </c>
      <c r="C37" s="35"/>
      <c r="D37" s="35"/>
      <c r="E37" s="35"/>
      <c r="F37" s="35"/>
      <c r="G37" s="13"/>
      <c r="H37" s="10">
        <v>963742.4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346688.6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f>10291+172406.74</f>
        <v>182697.74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46" t="s">
        <v>21</v>
      </c>
      <c r="C42" s="46"/>
      <c r="D42" s="46"/>
      <c r="E42" s="46"/>
      <c r="F42" s="46"/>
      <c r="G42" s="17">
        <v>43738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15</v>
      </c>
      <c r="C47" s="38"/>
      <c r="D47" s="38"/>
      <c r="E47" s="38"/>
      <c r="F47" s="39"/>
      <c r="G47" s="2"/>
      <c r="H47" s="3">
        <v>0</v>
      </c>
      <c r="I47" s="11"/>
      <c r="J47" s="11"/>
    </row>
    <row r="48" spans="2:12" x14ac:dyDescent="0.25">
      <c r="B48" s="36" t="s">
        <v>18</v>
      </c>
      <c r="C48" s="36"/>
      <c r="D48" s="36"/>
      <c r="E48" s="36"/>
      <c r="F48" s="36"/>
      <c r="G48" s="18">
        <v>43738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</f>
        <v>64438.819999999832</v>
      </c>
      <c r="I48" s="11"/>
      <c r="J48"/>
      <c r="L48" s="8"/>
    </row>
    <row r="49" spans="2:11" x14ac:dyDescent="0.25">
      <c r="B49" s="35" t="s">
        <v>17</v>
      </c>
      <c r="C49" s="35"/>
      <c r="D49" s="35"/>
      <c r="E49" s="35"/>
      <c r="F49" s="35"/>
      <c r="G49" s="2"/>
      <c r="H49" s="3">
        <v>0</v>
      </c>
      <c r="I49" s="11"/>
      <c r="J49" s="11"/>
    </row>
    <row r="50" spans="2:11" x14ac:dyDescent="0.25">
      <c r="B50" s="41" t="s">
        <v>4</v>
      </c>
      <c r="C50" s="41"/>
      <c r="D50" s="41"/>
      <c r="E50" s="41"/>
      <c r="F50" s="41"/>
      <c r="G50" s="2"/>
      <c r="H50" s="7">
        <f>H14+H25-H32-H42+H48-H49</f>
        <v>11536372.299999999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119</v>
      </c>
      <c r="C52" s="22"/>
      <c r="D52" s="22"/>
      <c r="E52" s="22"/>
      <c r="F52" s="22"/>
      <c r="G52" s="9"/>
      <c r="H52" s="20"/>
      <c r="I52" s="11"/>
      <c r="J52" s="11"/>
      <c r="K52" s="8"/>
    </row>
    <row r="54" spans="2:11" x14ac:dyDescent="0.25">
      <c r="B54" s="24" t="s">
        <v>27</v>
      </c>
      <c r="C54" s="25" t="s">
        <v>28</v>
      </c>
      <c r="D54" s="26" t="s">
        <v>29</v>
      </c>
      <c r="E54" s="27">
        <v>52200</v>
      </c>
      <c r="F54" s="27" t="s">
        <v>30</v>
      </c>
      <c r="H54" s="8"/>
      <c r="J54"/>
    </row>
    <row r="55" spans="2:11" x14ac:dyDescent="0.25">
      <c r="B55" s="24" t="s">
        <v>31</v>
      </c>
      <c r="C55" s="25" t="s">
        <v>32</v>
      </c>
      <c r="D55" s="26" t="s">
        <v>33</v>
      </c>
      <c r="E55" s="27">
        <v>149688</v>
      </c>
      <c r="F55" s="27" t="s">
        <v>34</v>
      </c>
    </row>
    <row r="56" spans="2:11" x14ac:dyDescent="0.25">
      <c r="B56" s="24" t="s">
        <v>27</v>
      </c>
      <c r="C56" s="25" t="s">
        <v>35</v>
      </c>
      <c r="D56" s="26" t="s">
        <v>29</v>
      </c>
      <c r="E56" s="27">
        <v>83594.399999999994</v>
      </c>
      <c r="F56" s="24" t="s">
        <v>36</v>
      </c>
    </row>
    <row r="57" spans="2:11" x14ac:dyDescent="0.25">
      <c r="B57" s="24" t="s">
        <v>31</v>
      </c>
      <c r="C57" s="25" t="s">
        <v>35</v>
      </c>
      <c r="D57" s="26" t="s">
        <v>33</v>
      </c>
      <c r="E57" s="27">
        <v>5112</v>
      </c>
      <c r="F57" s="24" t="s">
        <v>37</v>
      </c>
    </row>
    <row r="58" spans="2:11" x14ac:dyDescent="0.25">
      <c r="B58" s="24" t="s">
        <v>31</v>
      </c>
      <c r="C58" s="25" t="s">
        <v>35</v>
      </c>
      <c r="D58" s="26" t="s">
        <v>33</v>
      </c>
      <c r="E58" s="27">
        <v>5724</v>
      </c>
      <c r="F58" s="24" t="s">
        <v>38</v>
      </c>
    </row>
    <row r="59" spans="2:11" x14ac:dyDescent="0.25">
      <c r="B59" s="24" t="s">
        <v>31</v>
      </c>
      <c r="C59" s="25" t="s">
        <v>39</v>
      </c>
      <c r="D59" s="26" t="s">
        <v>33</v>
      </c>
      <c r="E59" s="27">
        <v>181500</v>
      </c>
      <c r="F59" s="24" t="s">
        <v>40</v>
      </c>
    </row>
    <row r="60" spans="2:11" x14ac:dyDescent="0.25">
      <c r="B60" s="24" t="s">
        <v>31</v>
      </c>
      <c r="C60" s="25" t="s">
        <v>39</v>
      </c>
      <c r="D60" s="26" t="s">
        <v>33</v>
      </c>
      <c r="E60" s="27">
        <v>445162.4</v>
      </c>
      <c r="F60" s="24" t="s">
        <v>41</v>
      </c>
    </row>
    <row r="61" spans="2:11" x14ac:dyDescent="0.25">
      <c r="B61" s="24" t="s">
        <v>27</v>
      </c>
      <c r="C61" s="25" t="s">
        <v>39</v>
      </c>
      <c r="D61" s="26" t="s">
        <v>29</v>
      </c>
      <c r="E61" s="27">
        <v>40761.599999999999</v>
      </c>
      <c r="F61" s="24" t="s">
        <v>41</v>
      </c>
    </row>
    <row r="62" spans="2:11" x14ac:dyDescent="0.25">
      <c r="B62" s="28"/>
      <c r="C62" s="29"/>
      <c r="D62" s="30" t="s">
        <v>42</v>
      </c>
      <c r="E62" s="31">
        <f>SUM(E54:E61)</f>
        <v>963742.4</v>
      </c>
      <c r="F62" s="28"/>
    </row>
    <row r="63" spans="2:11" x14ac:dyDescent="0.25">
      <c r="B63" s="24" t="s">
        <v>43</v>
      </c>
      <c r="C63" s="25" t="s">
        <v>44</v>
      </c>
      <c r="D63" s="26" t="s">
        <v>45</v>
      </c>
      <c r="E63" s="27">
        <v>6264.32</v>
      </c>
      <c r="F63" s="24" t="s">
        <v>46</v>
      </c>
    </row>
    <row r="64" spans="2:11" x14ac:dyDescent="0.25">
      <c r="B64" s="24" t="s">
        <v>47</v>
      </c>
      <c r="C64" s="25" t="s">
        <v>44</v>
      </c>
      <c r="D64" s="26" t="s">
        <v>48</v>
      </c>
      <c r="E64" s="27">
        <v>20891.89</v>
      </c>
      <c r="F64" s="24" t="s">
        <v>49</v>
      </c>
    </row>
    <row r="65" spans="2:6" x14ac:dyDescent="0.25">
      <c r="B65" s="24" t="s">
        <v>47</v>
      </c>
      <c r="C65" s="25" t="s">
        <v>44</v>
      </c>
      <c r="D65" s="26" t="s">
        <v>48</v>
      </c>
      <c r="E65" s="27">
        <v>2231.6799999999998</v>
      </c>
      <c r="F65" s="24" t="s">
        <v>50</v>
      </c>
    </row>
    <row r="66" spans="2:6" x14ac:dyDescent="0.25">
      <c r="B66" s="24" t="s">
        <v>47</v>
      </c>
      <c r="C66" s="25" t="s">
        <v>44</v>
      </c>
      <c r="D66" s="26" t="s">
        <v>48</v>
      </c>
      <c r="E66" s="27">
        <v>2591.5700000000002</v>
      </c>
      <c r="F66" s="24" t="s">
        <v>51</v>
      </c>
    </row>
    <row r="67" spans="2:6" x14ac:dyDescent="0.25">
      <c r="B67" s="24" t="s">
        <v>52</v>
      </c>
      <c r="C67" s="25" t="s">
        <v>44</v>
      </c>
      <c r="D67" s="26" t="s">
        <v>53</v>
      </c>
      <c r="E67" s="27">
        <v>15546.78</v>
      </c>
      <c r="F67" s="24" t="s">
        <v>54</v>
      </c>
    </row>
    <row r="68" spans="2:6" x14ac:dyDescent="0.25">
      <c r="B68" s="24" t="s">
        <v>55</v>
      </c>
      <c r="C68" s="25" t="s">
        <v>56</v>
      </c>
      <c r="D68" s="26" t="s">
        <v>57</v>
      </c>
      <c r="E68" s="27">
        <v>32312</v>
      </c>
      <c r="F68" s="24" t="s">
        <v>58</v>
      </c>
    </row>
    <row r="69" spans="2:6" x14ac:dyDescent="0.25">
      <c r="B69" s="24" t="s">
        <v>59</v>
      </c>
      <c r="C69" s="25" t="s">
        <v>60</v>
      </c>
      <c r="D69" s="26" t="s">
        <v>61</v>
      </c>
      <c r="E69" s="27">
        <v>12720</v>
      </c>
      <c r="F69" s="24" t="s">
        <v>62</v>
      </c>
    </row>
    <row r="70" spans="2:6" x14ac:dyDescent="0.25">
      <c r="B70" s="24" t="s">
        <v>63</v>
      </c>
      <c r="C70" s="25" t="s">
        <v>64</v>
      </c>
      <c r="D70" s="26" t="s">
        <v>65</v>
      </c>
      <c r="E70" s="27">
        <v>590</v>
      </c>
      <c r="F70" s="24" t="s">
        <v>66</v>
      </c>
    </row>
    <row r="71" spans="2:6" x14ac:dyDescent="0.25">
      <c r="B71" s="24" t="s">
        <v>67</v>
      </c>
      <c r="C71" s="25" t="s">
        <v>35</v>
      </c>
      <c r="D71" s="26" t="s">
        <v>68</v>
      </c>
      <c r="E71" s="27">
        <v>5400</v>
      </c>
      <c r="F71" s="24" t="s">
        <v>69</v>
      </c>
    </row>
    <row r="72" spans="2:6" x14ac:dyDescent="0.25">
      <c r="B72" s="24" t="s">
        <v>70</v>
      </c>
      <c r="C72" s="25" t="s">
        <v>35</v>
      </c>
      <c r="D72" s="26" t="s">
        <v>71</v>
      </c>
      <c r="E72" s="27">
        <v>9600</v>
      </c>
      <c r="F72" s="24" t="s">
        <v>37</v>
      </c>
    </row>
    <row r="73" spans="2:6" x14ac:dyDescent="0.25">
      <c r="B73" s="24" t="s">
        <v>72</v>
      </c>
      <c r="C73" s="25" t="s">
        <v>73</v>
      </c>
      <c r="D73" s="26" t="s">
        <v>74</v>
      </c>
      <c r="E73" s="27">
        <v>5890.5</v>
      </c>
      <c r="F73" s="24" t="s">
        <v>75</v>
      </c>
    </row>
    <row r="74" spans="2:6" x14ac:dyDescent="0.25">
      <c r="B74" s="24" t="s">
        <v>67</v>
      </c>
      <c r="C74" s="25" t="s">
        <v>76</v>
      </c>
      <c r="D74" s="26" t="s">
        <v>68</v>
      </c>
      <c r="E74" s="27">
        <v>3500</v>
      </c>
      <c r="F74" s="24" t="s">
        <v>77</v>
      </c>
    </row>
    <row r="75" spans="2:6" x14ac:dyDescent="0.25">
      <c r="B75" s="24" t="s">
        <v>67</v>
      </c>
      <c r="C75" s="25" t="s">
        <v>76</v>
      </c>
      <c r="D75" s="26" t="s">
        <v>68</v>
      </c>
      <c r="E75" s="27">
        <v>3500</v>
      </c>
      <c r="F75" s="24" t="s">
        <v>78</v>
      </c>
    </row>
    <row r="76" spans="2:6" x14ac:dyDescent="0.25">
      <c r="B76" s="24" t="s">
        <v>67</v>
      </c>
      <c r="C76" s="25" t="s">
        <v>76</v>
      </c>
      <c r="D76" s="26" t="s">
        <v>68</v>
      </c>
      <c r="E76" s="27">
        <v>5500</v>
      </c>
      <c r="F76" s="24" t="s">
        <v>79</v>
      </c>
    </row>
    <row r="77" spans="2:6" x14ac:dyDescent="0.25">
      <c r="B77" s="24" t="s">
        <v>67</v>
      </c>
      <c r="C77" s="25" t="s">
        <v>76</v>
      </c>
      <c r="D77" s="26" t="s">
        <v>68</v>
      </c>
      <c r="E77" s="27">
        <v>10500</v>
      </c>
      <c r="F77" s="24" t="s">
        <v>80</v>
      </c>
    </row>
    <row r="78" spans="2:6" x14ac:dyDescent="0.25">
      <c r="B78" s="24" t="s">
        <v>67</v>
      </c>
      <c r="C78" s="25" t="s">
        <v>76</v>
      </c>
      <c r="D78" s="26" t="s">
        <v>68</v>
      </c>
      <c r="E78" s="27">
        <v>2000</v>
      </c>
      <c r="F78" s="24" t="s">
        <v>81</v>
      </c>
    </row>
    <row r="79" spans="2:6" x14ac:dyDescent="0.25">
      <c r="B79" s="24" t="s">
        <v>67</v>
      </c>
      <c r="C79" s="25" t="s">
        <v>76</v>
      </c>
      <c r="D79" s="26" t="s">
        <v>68</v>
      </c>
      <c r="E79" s="27">
        <v>3500</v>
      </c>
      <c r="F79" s="24" t="s">
        <v>82</v>
      </c>
    </row>
    <row r="80" spans="2:6" x14ac:dyDescent="0.25">
      <c r="B80" s="24" t="s">
        <v>83</v>
      </c>
      <c r="C80" s="25" t="s">
        <v>76</v>
      </c>
      <c r="D80" s="26" t="s">
        <v>84</v>
      </c>
      <c r="E80" s="27">
        <v>1700</v>
      </c>
      <c r="F80" s="24" t="s">
        <v>85</v>
      </c>
    </row>
    <row r="81" spans="2:6" x14ac:dyDescent="0.25">
      <c r="B81" s="24" t="s">
        <v>83</v>
      </c>
      <c r="C81" s="25" t="s">
        <v>76</v>
      </c>
      <c r="D81" s="26" t="s">
        <v>84</v>
      </c>
      <c r="E81" s="27">
        <v>1700</v>
      </c>
      <c r="F81" s="24" t="s">
        <v>86</v>
      </c>
    </row>
    <row r="82" spans="2:6" x14ac:dyDescent="0.25">
      <c r="B82" s="24" t="s">
        <v>67</v>
      </c>
      <c r="C82" s="25" t="s">
        <v>76</v>
      </c>
      <c r="D82" s="26" t="s">
        <v>68</v>
      </c>
      <c r="E82" s="27">
        <v>3500</v>
      </c>
      <c r="F82" s="24" t="s">
        <v>87</v>
      </c>
    </row>
    <row r="83" spans="2:6" x14ac:dyDescent="0.25">
      <c r="B83" s="24" t="s">
        <v>88</v>
      </c>
      <c r="C83" s="25" t="s">
        <v>89</v>
      </c>
      <c r="D83" s="26" t="s">
        <v>90</v>
      </c>
      <c r="E83" s="27">
        <v>599</v>
      </c>
      <c r="F83" s="24" t="s">
        <v>91</v>
      </c>
    </row>
    <row r="84" spans="2:6" x14ac:dyDescent="0.25">
      <c r="B84" s="24" t="s">
        <v>88</v>
      </c>
      <c r="C84" s="25" t="s">
        <v>89</v>
      </c>
      <c r="D84" s="26" t="s">
        <v>90</v>
      </c>
      <c r="E84" s="27">
        <v>7393</v>
      </c>
      <c r="F84" s="24" t="s">
        <v>92</v>
      </c>
    </row>
    <row r="85" spans="2:6" x14ac:dyDescent="0.25">
      <c r="B85" s="24" t="s">
        <v>88</v>
      </c>
      <c r="C85" s="25" t="s">
        <v>89</v>
      </c>
      <c r="D85" s="26" t="s">
        <v>90</v>
      </c>
      <c r="E85" s="27">
        <v>3420</v>
      </c>
      <c r="F85" s="24" t="s">
        <v>93</v>
      </c>
    </row>
    <row r="86" spans="2:6" x14ac:dyDescent="0.25">
      <c r="B86" s="24" t="s">
        <v>94</v>
      </c>
      <c r="C86" s="25" t="s">
        <v>95</v>
      </c>
      <c r="D86" s="26" t="s">
        <v>96</v>
      </c>
      <c r="E86" s="27">
        <v>7056</v>
      </c>
      <c r="F86" s="24" t="s">
        <v>97</v>
      </c>
    </row>
    <row r="87" spans="2:6" x14ac:dyDescent="0.25">
      <c r="B87" s="24" t="s">
        <v>98</v>
      </c>
      <c r="C87" s="25" t="s">
        <v>99</v>
      </c>
      <c r="D87" s="25" t="s">
        <v>100</v>
      </c>
      <c r="E87" s="27">
        <v>3600</v>
      </c>
      <c r="F87" s="24" t="s">
        <v>101</v>
      </c>
    </row>
    <row r="88" spans="2:6" x14ac:dyDescent="0.25">
      <c r="B88" s="24" t="s">
        <v>98</v>
      </c>
      <c r="C88" s="25" t="s">
        <v>99</v>
      </c>
      <c r="D88" s="26" t="s">
        <v>100</v>
      </c>
      <c r="E88" s="27">
        <v>900</v>
      </c>
      <c r="F88" s="24" t="s">
        <v>102</v>
      </c>
    </row>
    <row r="89" spans="2:6" x14ac:dyDescent="0.25">
      <c r="B89" s="28"/>
      <c r="C89" s="29"/>
      <c r="D89" s="30" t="s">
        <v>103</v>
      </c>
      <c r="E89" s="31">
        <f>SUM(E63:E88)</f>
        <v>172406.74</v>
      </c>
      <c r="F89" s="28"/>
    </row>
    <row r="90" spans="2:6" x14ac:dyDescent="0.25">
      <c r="B90" s="24" t="s">
        <v>104</v>
      </c>
      <c r="C90" s="25" t="s">
        <v>105</v>
      </c>
      <c r="D90" s="26" t="s">
        <v>106</v>
      </c>
      <c r="E90" s="27">
        <v>135271.59</v>
      </c>
      <c r="F90" s="24" t="s">
        <v>107</v>
      </c>
    </row>
    <row r="91" spans="2:6" x14ac:dyDescent="0.25">
      <c r="B91" s="24" t="s">
        <v>104</v>
      </c>
      <c r="C91" s="25" t="s">
        <v>105</v>
      </c>
      <c r="D91" s="26" t="s">
        <v>106</v>
      </c>
      <c r="E91" s="27">
        <v>182621.84</v>
      </c>
      <c r="F91" s="24" t="s">
        <v>108</v>
      </c>
    </row>
    <row r="92" spans="2:6" x14ac:dyDescent="0.25">
      <c r="B92" s="24" t="s">
        <v>104</v>
      </c>
      <c r="C92" s="25" t="s">
        <v>109</v>
      </c>
      <c r="D92" s="26" t="s">
        <v>106</v>
      </c>
      <c r="E92" s="27">
        <v>28795.17</v>
      </c>
      <c r="F92" s="24" t="s">
        <v>110</v>
      </c>
    </row>
    <row r="93" spans="2:6" x14ac:dyDescent="0.25">
      <c r="B93" s="28"/>
      <c r="C93" s="29"/>
      <c r="D93" s="30" t="s">
        <v>111</v>
      </c>
      <c r="E93" s="31">
        <f>SUM(E90:E92)</f>
        <v>346688.6</v>
      </c>
      <c r="F93" s="28"/>
    </row>
    <row r="94" spans="2:6" x14ac:dyDescent="0.25">
      <c r="B94" s="32"/>
      <c r="C94" s="25" t="s">
        <v>1</v>
      </c>
      <c r="D94" s="33" t="s">
        <v>112</v>
      </c>
      <c r="E94" s="27">
        <v>13868.8</v>
      </c>
      <c r="F94" s="27"/>
    </row>
    <row r="95" spans="2:6" x14ac:dyDescent="0.25">
      <c r="B95" s="32"/>
      <c r="C95" s="25" t="s">
        <v>1</v>
      </c>
      <c r="D95" s="33" t="s">
        <v>113</v>
      </c>
      <c r="E95" s="27">
        <v>194884.8</v>
      </c>
      <c r="F95" s="27"/>
    </row>
    <row r="96" spans="2:6" x14ac:dyDescent="0.25">
      <c r="B96" s="32"/>
      <c r="C96" s="25" t="s">
        <v>1</v>
      </c>
      <c r="D96" s="33" t="s">
        <v>114</v>
      </c>
      <c r="E96" s="27">
        <v>46186.8</v>
      </c>
      <c r="F96" s="27"/>
    </row>
    <row r="97" spans="2:6" x14ac:dyDescent="0.25">
      <c r="B97" s="28"/>
      <c r="C97" s="29"/>
      <c r="D97" s="30" t="s">
        <v>115</v>
      </c>
      <c r="E97" s="31">
        <f>SUM(E94:E96)</f>
        <v>254940.39999999997</v>
      </c>
      <c r="F97" s="34" t="s">
        <v>116</v>
      </c>
    </row>
    <row r="98" spans="2:6" x14ac:dyDescent="0.25">
      <c r="B98" s="24"/>
      <c r="C98" s="25" t="s">
        <v>1</v>
      </c>
      <c r="D98" s="33" t="s">
        <v>117</v>
      </c>
      <c r="E98" s="27">
        <v>544735.84</v>
      </c>
      <c r="F98" s="27"/>
    </row>
    <row r="99" spans="2:6" x14ac:dyDescent="0.25">
      <c r="B99" s="28"/>
      <c r="C99" s="29"/>
      <c r="D99" s="30" t="s">
        <v>118</v>
      </c>
      <c r="E99" s="31">
        <f>SUM(E98)</f>
        <v>544735.84</v>
      </c>
      <c r="F99" s="28" t="s">
        <v>116</v>
      </c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2019-10-01T09:35:01Z</cp:lastPrinted>
  <dcterms:created xsi:type="dcterms:W3CDTF">2018-11-15T09:32:50Z</dcterms:created>
  <dcterms:modified xsi:type="dcterms:W3CDTF">2019-10-02T06:29:19Z</dcterms:modified>
</cp:coreProperties>
</file>